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eter/Documents/Finans/Beregninger enkeltcase/"/>
    </mc:Choice>
  </mc:AlternateContent>
  <xr:revisionPtr revIDLastSave="0" documentId="8_{3E0CB38F-46D3-AD47-9738-17C1316487D5}" xr6:coauthVersionLast="47" xr6:coauthVersionMax="47" xr10:uidLastSave="{00000000-0000-0000-0000-000000000000}"/>
  <bookViews>
    <workbookView xWindow="2740" yWindow="2940" windowWidth="28040" windowHeight="17440" xr2:uid="{7D7D8260-E6AB-314E-AFBA-6EB7C23EE91D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17" i="1"/>
  <c r="G5" i="1"/>
  <c r="G4" i="1"/>
  <c r="G6" i="1" l="1"/>
  <c r="F8" i="1" s="1"/>
  <c r="F9" i="1" s="1"/>
  <c r="F10" i="1" s="1"/>
  <c r="F11" i="1" s="1"/>
</calcChain>
</file>

<file path=xl/sharedStrings.xml><?xml version="1.0" encoding="utf-8"?>
<sst xmlns="http://schemas.openxmlformats.org/spreadsheetml/2006/main" count="21" uniqueCount="21">
  <si>
    <t>Number of shares</t>
  </si>
  <si>
    <t>Management fee</t>
  </si>
  <si>
    <t>Preformance fee</t>
  </si>
  <si>
    <t>Preformance</t>
  </si>
  <si>
    <t>AUM</t>
  </si>
  <si>
    <t>Coin360 margin</t>
  </si>
  <si>
    <t>Coin360</t>
  </si>
  <si>
    <t>USD</t>
  </si>
  <si>
    <t>Costs</t>
  </si>
  <si>
    <t>SEK</t>
  </si>
  <si>
    <t>Revenue USD</t>
  </si>
  <si>
    <t>USD/SEK</t>
  </si>
  <si>
    <t>Sum</t>
  </si>
  <si>
    <t>Fair PE</t>
  </si>
  <si>
    <t>Income SEK</t>
  </si>
  <si>
    <t>Net profit</t>
  </si>
  <si>
    <t>Mcap on PE</t>
  </si>
  <si>
    <t>Value per share</t>
  </si>
  <si>
    <t>AUM table</t>
  </si>
  <si>
    <t>AUM (USD)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</si>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</sst>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169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43" fontId="0" fillId="0" borderId="0" xfId="0" applyNumberFormat="1"/>
    <xf numFmtId="9" fontId="0" fillId="0" borderId="0" xfId="2" applyFont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D552-57E3-774F-B8D4-C0BEE8EA2B4D}">
  <dimension ref="B3:H21"/>
  <sheetViews>
    <sheetView tabSelected="1" zoomScale="140" zoomScaleNormal="140" workbookViewId="0">
      <selection activeCell="F6" sqref="F6"/>
    </sheetView>
  </sheetViews>
  <sheetFormatPr baseColWidth="10" defaultRowHeight="16" x14ac:dyDescent="0.2"/>
  <cols>
    <col min="2" max="2" width="15.5" bestFit="1" customWidth="1"/>
    <col min="3" max="3" width="11.6640625" bestFit="1" customWidth="1"/>
    <col min="4" max="4" width="12.83203125" customWidth="1"/>
    <col min="5" max="5" width="17.83203125" bestFit="1" customWidth="1"/>
    <col min="6" max="6" width="15.33203125" bestFit="1" customWidth="1"/>
    <col min="7" max="7" width="14.83203125" bestFit="1" customWidth="1"/>
    <col min="8" max="8" width="14.1640625" bestFit="1" customWidth="1"/>
  </cols>
  <sheetData>
    <row r="3" spans="2:8" x14ac:dyDescent="0.2">
      <c r="B3" t="s">
        <v>0</v>
      </c>
      <c r="C3" s="2">
        <v>61009875</v>
      </c>
      <c r="F3" s="6" t="s">
        <v>7</v>
      </c>
      <c r="G3" s="6" t="s">
        <v>10</v>
      </c>
    </row>
    <row r="4" spans="2:8" x14ac:dyDescent="0.2">
      <c r="B4" t="s">
        <v>1</v>
      </c>
      <c r="C4" s="3">
        <v>5.0000000000000001E-3</v>
      </c>
      <c r="E4" t="s">
        <v>6</v>
      </c>
      <c r="F4" s="5">
        <v>10000000</v>
      </c>
      <c r="G4" s="2">
        <f>F4*C7</f>
        <v>3000000</v>
      </c>
    </row>
    <row r="5" spans="2:8" x14ac:dyDescent="0.2">
      <c r="B5" t="s">
        <v>2</v>
      </c>
      <c r="C5" s="4">
        <v>0.1</v>
      </c>
      <c r="E5" t="s">
        <v>4</v>
      </c>
      <c r="F5" s="5">
        <v>5000000000</v>
      </c>
      <c r="G5" s="2">
        <f>F5*C6*C5+F5*C4</f>
        <v>50000000</v>
      </c>
    </row>
    <row r="6" spans="2:8" x14ac:dyDescent="0.2">
      <c r="B6" t="s">
        <v>3</v>
      </c>
      <c r="C6" s="4">
        <v>0.05</v>
      </c>
      <c r="E6" t="s">
        <v>12</v>
      </c>
      <c r="G6" s="7">
        <f>SUM(G4:G5)</f>
        <v>53000000</v>
      </c>
    </row>
    <row r="7" spans="2:8" x14ac:dyDescent="0.2">
      <c r="B7" t="s">
        <v>5</v>
      </c>
      <c r="C7" s="4">
        <v>0.3</v>
      </c>
    </row>
    <row r="8" spans="2:8" x14ac:dyDescent="0.2">
      <c r="B8" t="s">
        <v>8</v>
      </c>
      <c r="C8" s="5">
        <v>40000000</v>
      </c>
      <c r="D8" t="s">
        <v>9</v>
      </c>
      <c r="E8" t="s">
        <v>14</v>
      </c>
      <c r="F8" s="5">
        <f>G6*C9</f>
        <v>583000000</v>
      </c>
      <c r="G8" s="1"/>
      <c r="H8" s="8"/>
    </row>
    <row r="9" spans="2:8" x14ac:dyDescent="0.2">
      <c r="B9" t="s">
        <v>11</v>
      </c>
      <c r="C9" s="1">
        <v>11</v>
      </c>
      <c r="E9" t="s">
        <v>15</v>
      </c>
      <c r="F9" s="5">
        <f>F8-C8</f>
        <v>543000000</v>
      </c>
    </row>
    <row r="10" spans="2:8" x14ac:dyDescent="0.2">
      <c r="B10" t="s">
        <v>13</v>
      </c>
      <c r="C10" s="2">
        <v>5</v>
      </c>
      <c r="E10" t="s">
        <v>16</v>
      </c>
      <c r="F10" s="5">
        <f>F9*C10</f>
        <v>2715000000</v>
      </c>
    </row>
    <row r="11" spans="2:8" x14ac:dyDescent="0.2">
      <c r="E11" t="s">
        <v>17</v>
      </c>
      <c r="F11" s="8">
        <f>F10/C3</f>
        <v>44.500992667170685</v>
      </c>
    </row>
    <row r="14" spans="2:8" x14ac:dyDescent="0.2">
      <c r="D14" t="s">
        <v>18</v>
      </c>
    </row>
    <row r="16" spans="2:8" x14ac:dyDescent="0.2">
      <c r="D16" s="9" t="s">
        <v>19</v>
      </c>
      <c r="E16" s="6" t="s">
        <v>20</v>
      </c>
    </row>
    <row r="17" spans="4:5" x14ac:dyDescent="0.2">
      <c r="D17" s="5">
        <v>1000000000</v>
      </c>
      <c r="E17" s="8">
        <f>($D$17*$C$9*$C$4+D17*$C$9*$C$5*$C$6+$G$4*$C$9-$C$8)*$C$10/$C$3</f>
        <v>8.4412564359458209</v>
      </c>
    </row>
    <row r="18" spans="4:5" x14ac:dyDescent="0.2">
      <c r="D18" s="5">
        <v>2000000000</v>
      </c>
      <c r="E18" s="8">
        <f>(D18*$C$9*$C$4+D18*$C$9*$C$5*$C$6+$G$4*$C$9-$C$8)*$C$10/$C$3</f>
        <v>17.456190493752036</v>
      </c>
    </row>
    <row r="19" spans="4:5" x14ac:dyDescent="0.2">
      <c r="D19" s="5">
        <v>3000000000</v>
      </c>
      <c r="E19" s="8">
        <f t="shared" ref="E19:E21" si="0">(D19*$C$9*$C$4+D19*$C$9*$C$5*$C$6+$G$4*$C$9-$C$8)*$C$10/$C$3</f>
        <v>26.471124551558251</v>
      </c>
    </row>
    <row r="20" spans="4:5" x14ac:dyDescent="0.2">
      <c r="D20" s="5">
        <v>4000000000</v>
      </c>
      <c r="E20" s="8">
        <f t="shared" si="0"/>
        <v>35.48605860936447</v>
      </c>
    </row>
    <row r="21" spans="4:5" x14ac:dyDescent="0.2">
      <c r="D21" s="5">
        <v>5000000000</v>
      </c>
      <c r="E21" s="8">
        <f t="shared" si="0"/>
        <v>44.500992667170685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Ozsvat Carlsson</dc:creator>
  <cp:lastModifiedBy>Peter Ozsvat Carlsson</cp:lastModifiedBy>
  <dcterms:created xsi:type="dcterms:W3CDTF">2024-12-13T08:15:50Z</dcterms:created>
  <dcterms:modified xsi:type="dcterms:W3CDTF">2024-12-13T08:32:56Z</dcterms:modified>
</cp:coreProperties>
</file>